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4820" windowHeight="5580"/>
  </bookViews>
  <sheets>
    <sheet name="מנועי פלמט" sheetId="1" r:id="rId1"/>
  </sheets>
  <calcPr calcId="124519"/>
</workbook>
</file>

<file path=xl/calcChain.xml><?xml version="1.0" encoding="utf-8"?>
<calcChain xmlns="http://schemas.openxmlformats.org/spreadsheetml/2006/main">
  <c r="E12" i="1"/>
  <c r="G12" s="1"/>
  <c r="H12" s="1"/>
  <c r="D12"/>
  <c r="E11"/>
  <c r="G11" s="1"/>
  <c r="H11" s="1"/>
  <c r="D11"/>
  <c r="E10"/>
  <c r="G10" s="1"/>
  <c r="H10" s="1"/>
  <c r="D10"/>
  <c r="D7"/>
  <c r="E7" s="1"/>
  <c r="G7" s="1"/>
  <c r="H7" s="1"/>
  <c r="D16"/>
  <c r="E16" s="1"/>
  <c r="G16" s="1"/>
  <c r="H16" s="1"/>
  <c r="D13"/>
  <c r="E13" s="1"/>
  <c r="G13" s="1"/>
  <c r="H13" s="1"/>
  <c r="D14"/>
  <c r="E14" s="1"/>
  <c r="G14" s="1"/>
  <c r="H14" s="1"/>
  <c r="D15"/>
  <c r="E15" s="1"/>
  <c r="G15" s="1"/>
  <c r="H15" s="1"/>
  <c r="D8"/>
  <c r="E8" s="1"/>
  <c r="G8" s="1"/>
  <c r="H8" s="1"/>
  <c r="D6"/>
  <c r="E6" s="1"/>
  <c r="G6" s="1"/>
  <c r="H6" s="1"/>
  <c r="D5"/>
  <c r="E5" s="1"/>
  <c r="G5" s="1"/>
  <c r="H5" s="1"/>
  <c r="D9"/>
  <c r="E9" s="1"/>
  <c r="G9" s="1"/>
  <c r="H9" s="1"/>
</calcChain>
</file>

<file path=xl/sharedStrings.xml><?xml version="1.0" encoding="utf-8"?>
<sst xmlns="http://schemas.openxmlformats.org/spreadsheetml/2006/main" count="22" uniqueCount="22">
  <si>
    <t>שטח מ"ר</t>
  </si>
  <si>
    <t>מציאת המנוע המתאים</t>
  </si>
  <si>
    <t>יש למלא את מידות התריס + קוטר הצינור בלבד</t>
  </si>
  <si>
    <t>מנוע פלמט + מק"ט</t>
  </si>
  <si>
    <t>משקל התריס (ק"ג)</t>
  </si>
  <si>
    <t>סוג שלב התריס</t>
  </si>
  <si>
    <t>המנוע הדרוש (ניוטון)</t>
  </si>
  <si>
    <t xml:space="preserve">קוטר הצינור (ואל) </t>
  </si>
  <si>
    <t>שלב מיני משוך (33 מ"מ)</t>
  </si>
  <si>
    <t>שלב מידי משוך (45 מ"מ)</t>
  </si>
  <si>
    <t>שלב 61 מ"מ משוך</t>
  </si>
  <si>
    <t>שלב 100 מ"מ משוך</t>
  </si>
  <si>
    <t>שלב מיני מוקצף (33 מ"מ)</t>
  </si>
  <si>
    <t>שלב מידי מוקצף (45 מ"מ)</t>
  </si>
  <si>
    <t>שלב מוקצף 55 מ"מ</t>
  </si>
  <si>
    <t>שלב מוקצף 77 מ"מ</t>
  </si>
  <si>
    <t>שלב אור מיני (33 מ"מ)</t>
  </si>
  <si>
    <t>שלב אור מידי (45 מ"מ)</t>
  </si>
  <si>
    <t>שלב אור 61 מ"מ</t>
  </si>
  <si>
    <t>שלב 55 מ"מ משוך עם בורג</t>
  </si>
  <si>
    <t>רוחב (מטר)</t>
  </si>
  <si>
    <t>גובה (מטר)</t>
  </si>
</sst>
</file>

<file path=xl/styles.xml><?xml version="1.0" encoding="utf-8"?>
<styleSheet xmlns="http://schemas.openxmlformats.org/spreadsheetml/2006/main">
  <fonts count="5">
    <font>
      <sz val="11"/>
      <color theme="1"/>
      <name val="Arial"/>
      <family val="2"/>
      <charset val="177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28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4" borderId="0" xfId="0" applyFill="1"/>
    <xf numFmtId="0" fontId="1" fillId="3" borderId="1" xfId="0" applyFont="1" applyFill="1" applyBorder="1" applyAlignment="1">
      <alignment horizontal="center" wrapText="1"/>
    </xf>
    <xf numFmtId="0" fontId="2" fillId="5" borderId="2" xfId="0" applyFont="1" applyFill="1" applyBorder="1" applyAlignment="1" applyProtection="1">
      <alignment horizontal="center"/>
      <protection locked="0"/>
    </xf>
    <xf numFmtId="0" fontId="2" fillId="5" borderId="3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2" fillId="2" borderId="4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1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0" fillId="6" borderId="0" xfId="0" applyFill="1" applyAlignment="1">
      <alignment vertical="center"/>
    </xf>
    <xf numFmtId="0" fontId="3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almatmotors.co.i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952499</xdr:colOff>
      <xdr:row>0</xdr:row>
      <xdr:rowOff>9525</xdr:rowOff>
    </xdr:from>
    <xdr:to>
      <xdr:col>8</xdr:col>
      <xdr:colOff>0</xdr:colOff>
      <xdr:row>2</xdr:row>
      <xdr:rowOff>333374</xdr:rowOff>
    </xdr:to>
    <xdr:pic>
      <xdr:nvPicPr>
        <xdr:cNvPr id="2" name="תמונה 1" descr="Palmat 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29289200" y="9525"/>
          <a:ext cx="5276851" cy="952499"/>
        </a:xfrm>
        <a:prstGeom prst="rect">
          <a:avLst/>
        </a:prstGeom>
      </xdr:spPr>
    </xdr:pic>
    <xdr:clientData/>
  </xdr:twoCellAnchor>
  <xdr:twoCellAnchor>
    <xdr:from>
      <xdr:col>1</xdr:col>
      <xdr:colOff>84667</xdr:colOff>
      <xdr:row>3</xdr:row>
      <xdr:rowOff>433917</xdr:rowOff>
    </xdr:from>
    <xdr:to>
      <xdr:col>1</xdr:col>
      <xdr:colOff>582083</xdr:colOff>
      <xdr:row>3</xdr:row>
      <xdr:rowOff>433918</xdr:rowOff>
    </xdr:to>
    <xdr:cxnSp macro="">
      <xdr:nvCxnSpPr>
        <xdr:cNvPr id="4" name="Straight Arrow Connector 3"/>
        <xdr:cNvCxnSpPr/>
      </xdr:nvCxnSpPr>
      <xdr:spPr>
        <a:xfrm>
          <a:off x="11271927333" y="1407584"/>
          <a:ext cx="497416" cy="1"/>
        </a:xfrm>
        <a:prstGeom prst="straightConnector1">
          <a:avLst/>
        </a:prstGeom>
        <a:ln w="1905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338666</xdr:colOff>
      <xdr:row>3</xdr:row>
      <xdr:rowOff>33868</xdr:rowOff>
    </xdr:from>
    <xdr:to>
      <xdr:col>2</xdr:col>
      <xdr:colOff>340779</xdr:colOff>
      <xdr:row>3</xdr:row>
      <xdr:rowOff>560916</xdr:rowOff>
    </xdr:to>
    <xdr:cxnSp macro="">
      <xdr:nvCxnSpPr>
        <xdr:cNvPr id="9" name="Straight Arrow Connector 8"/>
        <xdr:cNvCxnSpPr/>
      </xdr:nvCxnSpPr>
      <xdr:spPr>
        <a:xfrm rot="16200000" flipV="1">
          <a:off x="11271239420" y="1270002"/>
          <a:ext cx="527048" cy="2113"/>
        </a:xfrm>
        <a:prstGeom prst="straightConnector1">
          <a:avLst/>
        </a:prstGeom>
        <a:ln w="1905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</xdr:colOff>
      <xdr:row>16</xdr:row>
      <xdr:rowOff>28575</xdr:rowOff>
    </xdr:from>
    <xdr:to>
      <xdr:col>8</xdr:col>
      <xdr:colOff>28574</xdr:colOff>
      <xdr:row>19</xdr:row>
      <xdr:rowOff>127001</xdr:rowOff>
    </xdr:to>
    <xdr:sp macro="" textlink="">
      <xdr:nvSpPr>
        <xdr:cNvPr id="16" name="TextBox 15">
          <a:hlinkClick xmlns:r="http://schemas.openxmlformats.org/officeDocument/2006/relationships" r:id="rId2"/>
        </xdr:cNvPr>
        <xdr:cNvSpPr txBox="1"/>
      </xdr:nvSpPr>
      <xdr:spPr>
        <a:xfrm>
          <a:off x="11264035342" y="5870575"/>
          <a:ext cx="10304990" cy="638176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1" anchor="t"/>
        <a:lstStyle/>
        <a:p>
          <a:pPr algn="ctr" rtl="1"/>
          <a:r>
            <a:rPr lang="he-IL" sz="1800" b="1"/>
            <a:t>טל</a:t>
          </a:r>
          <a:r>
            <a:rPr lang="en-US" sz="1800" b="1"/>
            <a:t>'</a:t>
          </a:r>
          <a:r>
            <a:rPr lang="he-IL" sz="1800" b="1" baseline="0"/>
            <a:t> 1: 073-2708016</a:t>
          </a:r>
          <a:r>
            <a:rPr lang="he-IL" sz="1800" b="1"/>
            <a:t>,</a:t>
          </a:r>
          <a:r>
            <a:rPr lang="he-IL" sz="1800" b="1" baseline="0"/>
            <a:t> טל</a:t>
          </a:r>
          <a:r>
            <a:rPr lang="en-US" sz="1800" b="1" baseline="0"/>
            <a:t>'</a:t>
          </a:r>
          <a:r>
            <a:rPr lang="he-IL" sz="1800" b="1" baseline="0"/>
            <a:t> 2: 054-4944512 </a:t>
          </a:r>
          <a:r>
            <a:rPr lang="he-IL" sz="1800" b="1"/>
            <a:t>עובדיה</a:t>
          </a:r>
          <a:r>
            <a:rPr lang="he-IL" sz="1800" b="1" baseline="0"/>
            <a:t> 4, יד בנימין, ת.ד 154, מיקוד 76812, </a:t>
          </a:r>
          <a:r>
            <a:rPr lang="en-US" sz="1800" b="1" baseline="0"/>
            <a:t>www.palmatmotors.co.il</a:t>
          </a:r>
          <a:endParaRPr lang="he-IL" sz="1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rightToLeft="1" tabSelected="1" zoomScale="90" zoomScaleNormal="90" workbookViewId="0">
      <selection activeCell="B5" sqref="B5"/>
    </sheetView>
  </sheetViews>
  <sheetFormatPr defaultRowHeight="14.25"/>
  <cols>
    <col min="1" max="1" width="24" customWidth="1"/>
    <col min="2" max="2" width="8.75" customWidth="1"/>
    <col min="3" max="3" width="9.25" customWidth="1"/>
    <col min="4" max="4" width="11" customWidth="1"/>
    <col min="5" max="5" width="12.5" customWidth="1"/>
    <col min="6" max="6" width="16.5" customWidth="1"/>
    <col min="7" max="7" width="17.75" customWidth="1"/>
    <col min="8" max="8" width="35" customWidth="1"/>
    <col min="9" max="9" width="10.5" customWidth="1"/>
    <col min="10" max="10" width="0" hidden="1" customWidth="1"/>
    <col min="11" max="11" width="17" hidden="1" customWidth="1"/>
  </cols>
  <sheetData>
    <row r="1" spans="1:10" ht="14.25" customHeight="1">
      <c r="A1" s="11"/>
      <c r="B1" s="11"/>
      <c r="C1" s="11"/>
      <c r="D1" s="11"/>
      <c r="E1" s="11"/>
      <c r="F1" s="1"/>
    </row>
    <row r="2" spans="1:10" ht="35.25" customHeight="1">
      <c r="A2" s="11"/>
      <c r="B2" s="11"/>
      <c r="C2" s="12" t="s">
        <v>1</v>
      </c>
      <c r="D2" s="13"/>
      <c r="E2" s="13"/>
      <c r="F2" s="1"/>
    </row>
    <row r="3" spans="1:10" ht="27.75" customHeight="1" thickBot="1">
      <c r="A3" s="11"/>
      <c r="B3" s="11"/>
      <c r="C3" s="14" t="s">
        <v>2</v>
      </c>
      <c r="D3" s="11"/>
      <c r="E3" s="11"/>
      <c r="F3" s="1"/>
      <c r="J3">
        <v>60</v>
      </c>
    </row>
    <row r="4" spans="1:10" ht="80.25" customHeight="1" thickBot="1">
      <c r="A4" s="9" t="s">
        <v>5</v>
      </c>
      <c r="B4" s="2" t="s">
        <v>20</v>
      </c>
      <c r="C4" s="2" t="s">
        <v>21</v>
      </c>
      <c r="D4" s="9" t="s">
        <v>0</v>
      </c>
      <c r="E4" s="9" t="s">
        <v>4</v>
      </c>
      <c r="F4" s="9" t="s">
        <v>7</v>
      </c>
      <c r="G4" s="9" t="s">
        <v>6</v>
      </c>
      <c r="H4" s="9" t="s">
        <v>3</v>
      </c>
      <c r="J4">
        <v>70</v>
      </c>
    </row>
    <row r="5" spans="1:10" ht="25.5" customHeight="1">
      <c r="A5" s="10" t="s">
        <v>8</v>
      </c>
      <c r="B5" s="3"/>
      <c r="C5" s="3"/>
      <c r="D5" s="5">
        <f>C5*B5</f>
        <v>0</v>
      </c>
      <c r="E5" s="8">
        <f>D5*7</f>
        <v>0</v>
      </c>
      <c r="F5" s="4"/>
      <c r="G5" s="7">
        <f>E5*F5/100</f>
        <v>0</v>
      </c>
      <c r="H5" s="6" t="str">
        <f>IF(G5=0,"0",IF(G5&lt;11,"14502 - מנוע ל-20 ק""ג, 10 ניוטון",IF(G5&lt;21,"14505 - מנוע ל-40 ק""ג, 20 ניוטון",IF(G5&lt;31,"14506 - מנוע ל-60 ק""ג, 30 ניוטון",IF(G5&lt;41,"14508 - מנוע ל-80 ק""ג, 40 ניוטון",IF(G5&lt;51,"14509 - מנוע ל-100 ק""ג, 50 ניוטון",IF(G5&lt;61,"14515 - מנוע ל-120 ק""ג, 60 ניוטון",IF(G5&lt;81,"14516 - מנוע ל-160 ק""ג, 80 ניוטון",IF(G5&lt;101,"14518 - מנוע ל-200 ק""ג, 100 ניוטון",IF(G5&lt;121,"14519 - מנוע ל-240 ק""ג, 120 ניוטון"))))))))))</f>
        <v>0</v>
      </c>
    </row>
    <row r="6" spans="1:10" ht="27.75" customHeight="1">
      <c r="A6" s="10" t="s">
        <v>9</v>
      </c>
      <c r="B6" s="3"/>
      <c r="C6" s="3"/>
      <c r="D6" s="5">
        <f>C6*B6</f>
        <v>0</v>
      </c>
      <c r="E6" s="8">
        <f>D6*7</f>
        <v>0</v>
      </c>
      <c r="F6" s="4"/>
      <c r="G6" s="7">
        <f>E6*F6/100</f>
        <v>0</v>
      </c>
      <c r="H6" s="6" t="str">
        <f>IF(G6=0,"0",IF(G6&lt;11,"14502 - מנוע ל-20 ק""ג, 10 ניוטון",IF(G6&lt;21,"14505 - מנוע ל-40 ק""ג, 20 ניוטון",IF(G6&lt;31,"14506 - מנוע ל-60 ק""ג, 30 ניוטון",IF(G6&lt;41,"14508 - מנוע ל-80 ק""ג, 40 ניוטון",IF(G6&lt;51,"14509 - מנוע ל-100 ק""ג, 50 ניוטון",IF(G6&lt;61,"14515 - מנוע ל-120 ק""ג, 60 ניוטון",IF(G6&lt;81,"14516 - מנוע ל-160 ק""ג, 80 ניוטון",IF(G6&lt;101,"14518 - מנוע ל-200 ק""ג, 100 ניוטון",IF(G6&lt;121,"14519 - מנוע ל-240 ק""ג, 120 ניוטון"))))))))))</f>
        <v>0</v>
      </c>
    </row>
    <row r="7" spans="1:10" ht="25.5" customHeight="1">
      <c r="A7" s="10" t="s">
        <v>19</v>
      </c>
      <c r="B7" s="3"/>
      <c r="C7" s="3"/>
      <c r="D7" s="5">
        <f>C7*B7</f>
        <v>0</v>
      </c>
      <c r="E7" s="8">
        <f>D7*8</f>
        <v>0</v>
      </c>
      <c r="F7" s="4"/>
      <c r="G7" s="7">
        <f t="shared" ref="G7" si="0">E7*F7/100</f>
        <v>0</v>
      </c>
      <c r="H7" s="6" t="str">
        <f t="shared" ref="H7" si="1">IF(G7=0,"0",IF(G7&lt;11,"14502 - מנוע ל-20 ק""ג, 10 ניוטון",IF(G7&lt;21,"14505 - מנוע ל-40 ק""ג, 20 ניוטון",IF(G7&lt;31,"14506 - מנוע ל-60 ק""ג, 30 ניוטון",IF(G7&lt;41,"14508 - מנוע ל-80 ק""ג, 40 ניוטון",IF(G7&lt;51,"14509 - מנוע ל-100 ק""ג, 50 ניוטון",IF(G7&lt;61,"14515 - מנוע ל-120 ק""ג, 60 ניוטון",IF(G7&lt;81,"14516 - מנוע ל-160 ק""ג, 80 ניוטון",IF(G7&lt;101,"14518 - מנוע ל-200 ק""ג, 100 ניוטון",IF(G7&lt;121,"14519 - מנוע ל-240 ק""ג, 120 ניוטון"))))))))))</f>
        <v>0</v>
      </c>
    </row>
    <row r="8" spans="1:10" ht="24.75" customHeight="1">
      <c r="A8" s="10" t="s">
        <v>10</v>
      </c>
      <c r="B8" s="3"/>
      <c r="C8" s="3"/>
      <c r="D8" s="5">
        <f t="shared" ref="D8" si="2">C8*B8</f>
        <v>0</v>
      </c>
      <c r="E8" s="8">
        <f>D8*8.5</f>
        <v>0</v>
      </c>
      <c r="F8" s="4"/>
      <c r="G8" s="7">
        <f t="shared" ref="G8" si="3">E8*F8/100</f>
        <v>0</v>
      </c>
      <c r="H8" s="6" t="str">
        <f t="shared" ref="H8" si="4">IF(G8=0,"0",IF(G8&lt;11,"14502 - מנוע ל-20 ק""ג, 10 ניוטון",IF(G8&lt;21,"14505 - מנוע ל-40 ק""ג, 20 ניוטון",IF(G8&lt;31,"14506 - מנוע ל-60 ק""ג, 30 ניוטון",IF(G8&lt;41,"14508 - מנוע ל-80 ק""ג, 40 ניוטון",IF(G8&lt;51,"14509 - מנוע ל-100 ק""ג, 50 ניוטון",IF(G8&lt;61,"14515 - מנוע ל-120 ק""ג, 60 ניוטון",IF(G8&lt;81,"14516 - מנוע ל-160 ק""ג, 80 ניוטון",IF(G8&lt;101,"14518 - מנוע ל-200 ק""ג, 100 ניוטון",IF(G8&lt;121,"14519 - מנוע ל-240 ק""ג, 120 ניוטון"))))))))))</f>
        <v>0</v>
      </c>
    </row>
    <row r="9" spans="1:10" ht="24.75" customHeight="1">
      <c r="A9" s="10" t="s">
        <v>11</v>
      </c>
      <c r="B9" s="3"/>
      <c r="C9" s="3"/>
      <c r="D9" s="5">
        <f t="shared" ref="D9:D16" si="5">C9*B9</f>
        <v>0</v>
      </c>
      <c r="E9" s="8">
        <f>D9*15</f>
        <v>0</v>
      </c>
      <c r="F9" s="4"/>
      <c r="G9" s="7">
        <f t="shared" ref="G9:G16" si="6">E9*F9/100</f>
        <v>0</v>
      </c>
      <c r="H9" s="6" t="str">
        <f t="shared" ref="H9:H16" si="7">IF(G9=0,"0",IF(G9&lt;11,"14502 - מנוע ל-20 ק""ג, 10 ניוטון",IF(G9&lt;21,"14505 - מנוע ל-40 ק""ג, 20 ניוטון",IF(G9&lt;31,"14506 - מנוע ל-60 ק""ג, 30 ניוטון",IF(G9&lt;41,"14508 - מנוע ל-80 ק""ג, 40 ניוטון",IF(G9&lt;51,"14509 - מנוע ל-100 ק""ג, 50 ניוטון",IF(G9&lt;61,"14515 - מנוע ל-120 ק""ג, 60 ניוטון",IF(G9&lt;81,"14516 - מנוע ל-160 ק""ג, 80 ניוטון",IF(G9&lt;101,"14518 - מנוע ל-200 ק""ג, 100 ניוטון",IF(G9&lt;121,"14519 - מנוע ל-240 ק""ג, 120 ניוטון"))))))))))</f>
        <v>0</v>
      </c>
    </row>
    <row r="10" spans="1:10" ht="24.75" customHeight="1">
      <c r="A10" s="10" t="s">
        <v>16</v>
      </c>
      <c r="B10" s="3"/>
      <c r="C10" s="3"/>
      <c r="D10" s="5">
        <f t="shared" si="5"/>
        <v>0</v>
      </c>
      <c r="E10" s="8">
        <f>D10*7</f>
        <v>0</v>
      </c>
      <c r="F10" s="4"/>
      <c r="G10" s="7">
        <f t="shared" si="6"/>
        <v>0</v>
      </c>
      <c r="H10" s="6" t="str">
        <f t="shared" si="7"/>
        <v>0</v>
      </c>
    </row>
    <row r="11" spans="1:10" ht="24.75" customHeight="1">
      <c r="A11" s="10" t="s">
        <v>17</v>
      </c>
      <c r="B11" s="3"/>
      <c r="C11" s="3"/>
      <c r="D11" s="5">
        <f t="shared" si="5"/>
        <v>0</v>
      </c>
      <c r="E11" s="8">
        <f>D11*7.5</f>
        <v>0</v>
      </c>
      <c r="F11" s="4"/>
      <c r="G11" s="7">
        <f t="shared" si="6"/>
        <v>0</v>
      </c>
      <c r="H11" s="6" t="str">
        <f t="shared" si="7"/>
        <v>0</v>
      </c>
    </row>
    <row r="12" spans="1:10" ht="24.75" customHeight="1">
      <c r="A12" s="10" t="s">
        <v>18</v>
      </c>
      <c r="B12" s="3"/>
      <c r="C12" s="3"/>
      <c r="D12" s="5">
        <f t="shared" si="5"/>
        <v>0</v>
      </c>
      <c r="E12" s="8">
        <f>D12*9</f>
        <v>0</v>
      </c>
      <c r="F12" s="4"/>
      <c r="G12" s="7">
        <f t="shared" si="6"/>
        <v>0</v>
      </c>
      <c r="H12" s="6" t="str">
        <f t="shared" si="7"/>
        <v>0</v>
      </c>
    </row>
    <row r="13" spans="1:10" ht="24.75" customHeight="1">
      <c r="A13" s="10" t="s">
        <v>12</v>
      </c>
      <c r="B13" s="3"/>
      <c r="C13" s="3"/>
      <c r="D13" s="5">
        <f t="shared" si="5"/>
        <v>0</v>
      </c>
      <c r="E13" s="8">
        <f>D13*4</f>
        <v>0</v>
      </c>
      <c r="F13" s="4"/>
      <c r="G13" s="7">
        <f t="shared" si="6"/>
        <v>0</v>
      </c>
      <c r="H13" s="6" t="str">
        <f t="shared" si="7"/>
        <v>0</v>
      </c>
    </row>
    <row r="14" spans="1:10" ht="24.75" customHeight="1">
      <c r="A14" s="10" t="s">
        <v>13</v>
      </c>
      <c r="B14" s="3"/>
      <c r="C14" s="3"/>
      <c r="D14" s="5">
        <f t="shared" si="5"/>
        <v>0</v>
      </c>
      <c r="E14" s="8">
        <f>D14*4</f>
        <v>0</v>
      </c>
      <c r="F14" s="4"/>
      <c r="G14" s="7">
        <f t="shared" si="6"/>
        <v>0</v>
      </c>
      <c r="H14" s="6" t="str">
        <f t="shared" si="7"/>
        <v>0</v>
      </c>
    </row>
    <row r="15" spans="1:10" ht="24.75" customHeight="1">
      <c r="A15" s="10" t="s">
        <v>14</v>
      </c>
      <c r="B15" s="3"/>
      <c r="C15" s="3"/>
      <c r="D15" s="5">
        <f t="shared" si="5"/>
        <v>0</v>
      </c>
      <c r="E15" s="8">
        <f>D15*5</f>
        <v>0</v>
      </c>
      <c r="F15" s="4"/>
      <c r="G15" s="7">
        <f t="shared" si="6"/>
        <v>0</v>
      </c>
      <c r="H15" s="6" t="str">
        <f t="shared" si="7"/>
        <v>0</v>
      </c>
    </row>
    <row r="16" spans="1:10" ht="24" customHeight="1">
      <c r="A16" s="10" t="s">
        <v>15</v>
      </c>
      <c r="B16" s="3"/>
      <c r="C16" s="3"/>
      <c r="D16" s="5">
        <f t="shared" si="5"/>
        <v>0</v>
      </c>
      <c r="E16" s="8">
        <f>D16*6</f>
        <v>0</v>
      </c>
      <c r="F16" s="4"/>
      <c r="G16" s="7">
        <f t="shared" si="6"/>
        <v>0</v>
      </c>
      <c r="H16" s="6" t="str">
        <f t="shared" si="7"/>
        <v>0</v>
      </c>
    </row>
    <row r="17" spans="11:11">
      <c r="K17">
        <v>60</v>
      </c>
    </row>
    <row r="18" spans="11:11">
      <c r="K18">
        <v>70</v>
      </c>
    </row>
    <row r="19" spans="11:11">
      <c r="K19">
        <v>89</v>
      </c>
    </row>
    <row r="20" spans="11:11">
      <c r="K20">
        <v>110</v>
      </c>
    </row>
    <row r="21" spans="11:11">
      <c r="K21">
        <v>130</v>
      </c>
    </row>
  </sheetData>
  <sheetProtection password="CC7D" sheet="1" objects="1" scenarios="1"/>
  <dataConsolidate/>
  <dataValidations count="1">
    <dataValidation type="list" operator="equal" allowBlank="1" showInputMessage="1" showErrorMessage="1" sqref="F5:F16">
      <formula1>$K$17:$K$21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מנועי פלמט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Eylam</dc:creator>
  <cp:lastModifiedBy>Ofir</cp:lastModifiedBy>
  <dcterms:created xsi:type="dcterms:W3CDTF">2014-08-05T16:35:53Z</dcterms:created>
  <dcterms:modified xsi:type="dcterms:W3CDTF">2014-11-16T13:47:00Z</dcterms:modified>
</cp:coreProperties>
</file>